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'1кв'!$A$1:$E$50</definedName>
    <definedName name="_xlnm.Print_Area" localSheetId="1">'2кв'!$A$1:$E$50</definedName>
    <definedName name="_xlnm.Print_Area" localSheetId="2">'3кв'!$A$1:$E$50</definedName>
    <definedName name="_xlnm.Print_Area" localSheetId="3">'4кв'!$A$1:$E$50</definedName>
    <definedName name="_xlnm.Print_Area" localSheetId="4">отчет!$A$1:$C$34</definedName>
  </definedNames>
  <calcPr calcId="152511"/>
</workbook>
</file>

<file path=xl/calcChain.xml><?xml version="1.0" encoding="utf-8"?>
<calcChain xmlns="http://schemas.openxmlformats.org/spreadsheetml/2006/main">
  <c r="C22" i="27" l="1"/>
  <c r="C21" i="27" l="1"/>
  <c r="C20" i="27"/>
  <c r="C19" i="27"/>
  <c r="C17" i="27" s="1"/>
  <c r="C13" i="27"/>
  <c r="C14" i="27"/>
  <c r="C15" i="27"/>
  <c r="C12" i="27"/>
  <c r="C9" i="27"/>
  <c r="C8" i="27"/>
  <c r="C6" i="27"/>
  <c r="B43" i="26"/>
  <c r="E28" i="26"/>
  <c r="C30" i="27"/>
  <c r="E24" i="26"/>
  <c r="E22" i="26"/>
  <c r="C24" i="27" l="1"/>
  <c r="C10" i="27"/>
  <c r="B47" i="26"/>
  <c r="B48" i="26" s="1"/>
  <c r="E28" i="25"/>
  <c r="B46" i="25"/>
  <c r="C25" i="27" l="1"/>
  <c r="B43" i="25"/>
  <c r="E24" i="25"/>
  <c r="E22" i="25"/>
  <c r="B47" i="25" s="1"/>
  <c r="B48" i="25" s="1"/>
  <c r="B43" i="24" l="1"/>
  <c r="E28" i="24"/>
  <c r="B46" i="24" l="1"/>
  <c r="E24" i="24"/>
  <c r="E22" i="24"/>
  <c r="B47" i="24" l="1"/>
  <c r="B48" i="24" s="1"/>
  <c r="B46" i="23"/>
  <c r="E24" i="23"/>
  <c r="E22" i="23"/>
  <c r="E28" i="23" s="1"/>
  <c r="B47" i="23" l="1"/>
  <c r="B48" i="23"/>
</calcChain>
</file>

<file path=xl/sharedStrings.xml><?xml version="1.0" encoding="utf-8"?>
<sst xmlns="http://schemas.openxmlformats.org/spreadsheetml/2006/main" count="272" uniqueCount="104">
  <si>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</si>
  <si>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</si>
  <si>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</si>
  <si>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</si>
  <si>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</si>
  <si>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</si>
  <si>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</si>
  <si>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</si>
  <si>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</si>
  <si>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</si>
  <si>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</si>
  <si>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</si>
  <si>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</si>
  <si>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</si>
  <si>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</si>
  <si>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</si>
  <si>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</si>
  <si>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</si>
  <si>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</si>
  <si>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</si>
  <si>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</si>
  <si>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</si>
  <si>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</si>
  <si>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</si>
  <si>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t>постоянно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</si>
  <si>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</si>
  <si>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</si>
  <si>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</si>
  <si>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</si>
  <si>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</si>
  <si>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определена приложением № 9 к договору</t>
  </si>
  <si>
    <t>Информация для собственников:</t>
  </si>
  <si>
    <t>в т.ч. Оплачено</t>
  </si>
  <si>
    <t xml:space="preserve">Итого остаток на конец квартала </t>
  </si>
  <si>
    <t>Остаток на начало квартала</t>
  </si>
  <si>
    <t xml:space="preserve">Общехозяйственные расходы </t>
  </si>
  <si>
    <t>Услуги по содержанию многоквартирного дома</t>
  </si>
  <si>
    <t>интернет Ростелеком</t>
  </si>
  <si>
    <t>г. Россошь, ул. Василевского, д. 48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</si>
  <si>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№76  от   01.06.2016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</si>
  <si>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Василевского</t>
    </r>
  </si>
  <si>
    <t>Общая площадь квартир - 949,5</t>
  </si>
  <si>
    <t>Работы по содержанию и тек. ремонту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</si>
  <si>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</si>
  <si>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</si>
  <si>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66056,7</t>
  </si>
  <si>
    <t>31.03.2024 г.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</si>
  <si>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Поспелова Наталья Михайловна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</si>
  <si>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24.04.2024 г.</t>
    </r>
  </si>
  <si>
    <r>
      <rPr>
        <sz val="11"/>
        <color theme="1"/>
        <rFont val="Times New Roman"/>
        <family val="1"/>
        <charset val="204"/>
      </rPr>
      <t>Заказчик -</t>
    </r>
    <r>
      <rPr>
        <b/>
        <sz val="11"/>
        <color theme="1"/>
        <rFont val="Times New Roman"/>
        <family val="1"/>
        <charset val="204"/>
      </rPr>
      <t xml:space="preserve"> Собственники МКД, в лице председателя совета МКД Поспелова Н.М.</t>
    </r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</si>
  <si>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</si>
  <si>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</si>
  <si>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за 2 квартал 2024 года</t>
  </si>
  <si>
    <t>30.06.2024 г.</t>
  </si>
  <si>
    <t>2 квартал</t>
  </si>
  <si>
    <t>за 1 квартал 2024 года</t>
  </si>
  <si>
    <t>1 квартал</t>
  </si>
  <si>
    <t xml:space="preserve">           2. Всего за период с "01" 01 2024 г. по "31" 03 2024 г. выполнено работ (оказано услуг) на общую сумму пятьдесят пять тысяч сто пять рублей 76 копеек.</t>
  </si>
  <si>
    <t>Поверка ОДПУ ТЭ</t>
  </si>
  <si>
    <t xml:space="preserve">           2. Всего за период с "01" 04 2024 г. по "30" 06 2024 г. выполнено работ (оказано услуг) на общую сумму пятьдесят четыре тысячи шестьсот семьдесят два рубля 18 копеек.</t>
  </si>
  <si>
    <t>за 3 квартал 2024 года</t>
  </si>
  <si>
    <t>30.09.2024 г.</t>
  </si>
  <si>
    <t>3 квартал</t>
  </si>
  <si>
    <t>Поверка ОДПУ ХВС</t>
  </si>
  <si>
    <t xml:space="preserve">           2. Всего за период с "01" 07 2024 г. по "30" 09 2024 г. выполнено работ (оказано услуг) на общую сумму шестьдесят семь тысяч двести двадцать три рубля 85 копеек.</t>
  </si>
  <si>
    <t>Предъявлено населению 79501,71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</si>
  <si>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</si>
  <si>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</si>
  <si>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</si>
  <si>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</si>
  <si>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</si>
  <si>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</si>
  <si>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</si>
  <si>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</si>
  <si>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</si>
  <si>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</si>
  <si>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</si>
  <si>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</t>
  </si>
  <si>
    <t xml:space="preserve">Расходы по управлению МКД </t>
  </si>
  <si>
    <t>работы по договору, всего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</si>
  <si>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</si>
  <si>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Поверка ОДПУ ТЭ</t>
  </si>
  <si>
    <t>Итого расходов</t>
  </si>
  <si>
    <t>Остаток средств на 01.01.2025</t>
  </si>
  <si>
    <t>Справочно:</t>
  </si>
  <si>
    <t>Задолженность населения по оплате на 01.01.2024 г.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</si>
  <si>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</si>
  <si>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</si>
  <si>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</si>
  <si>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</si>
  <si>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</si>
  <si>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</si>
  <si>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</si>
  <si>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за 4 квартал 2024 года</t>
  </si>
  <si>
    <t>31.12.2024 г.</t>
  </si>
  <si>
    <t>4 квартал</t>
  </si>
  <si>
    <t>по ж.д. ул. Василевского, д. 48</t>
  </si>
  <si>
    <t>Начислено всего 291116,82</t>
  </si>
  <si>
    <t xml:space="preserve">   * Поверка ОДПУ ХВС</t>
  </si>
  <si>
    <t>Непредвиденные работы 0 ч/ч</t>
  </si>
  <si>
    <t>Уборка мусора в подвале</t>
  </si>
  <si>
    <t>октябрь</t>
  </si>
  <si>
    <t xml:space="preserve">           2. Всего за период с "01" 10 2024 г. по "31" 12 2024 г. выполнено работ (оказано услуг) на общую сумму шестьдесят восемь тысяч восемьсот восемьдесят три рубля 05 копеек.</t>
  </si>
  <si>
    <t xml:space="preserve">   * Уборка мусора в подвале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</si>
</sst>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43" fontId="4" fillId="0" borderId="0" xfId="1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3" fillId="0" borderId="1" xfId="0" applyFont="1" applyBorder="1" applyAlignment="1">
      <alignment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2" xfId="0" applyFont="1" applyFill="1" applyBorder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43" fontId="4" fillId="0" borderId="0" xfId="0" applyNumberFormat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6" fillId="0" borderId="0" xfId="0" applyFont="1" applyAlignment="1"/>
    <xf numFmtId="49" fontId="3" fillId="0" borderId="1" xfId="0" applyNumberFormat="1" applyFont="1" applyBorder="1"/>
    <xf numFmtId="166" fontId="9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43" fontId="3" fillId="0" borderId="0" xfId="0" applyNumberFormat="1" applyFont="1"/>
    <xf numFmtId="166" fontId="9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3" fillId="0" borderId="1" xfId="1" applyFont="1" applyBorder="1" applyAlignment="1">
      <alignment horizontal="center"/>
    </xf>
    <xf numFmtId="0" fontId="17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/>
    </xf>
    <xf numFmtId="43" fontId="9" fillId="0" borderId="1" xfId="1" applyFont="1" applyBorder="1" applyAlignment="1">
      <alignment horizontal="center"/>
    </xf>
    <xf numFmtId="164" fontId="9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" fontId="4" fillId="0" borderId="0" xfId="0" applyNumberFormat="1" applyFont="1"/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22" zoomScaleSheetLayoutView="100" workbookViewId="0">
      <selection activeCell="A44" sqref="A44"/>
    </sheetView>
  </sheetViews>
  <sheetFormatPr defaultColWidth="9.140625" defaultRowHeight="15" x14ac:dyDescent="0.25"/>
  <cols>
    <col min="1" max="1" width="31.5703125" style="2" customWidth="1"/>
    <col min="2" max="2" width="22.42578125" style="2" customWidth="1"/>
    <col min="3" max="3" width="14.42578125" style="2" customWidth="1"/>
    <col min="4" max="4" width="16.1406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81" t="s">
        <v>11</v>
      </c>
      <c r="B1" s="81"/>
      <c r="C1" s="81"/>
      <c r="D1" s="81"/>
      <c r="E1" s="81"/>
    </row>
    <row r="2" spans="1:5" ht="30.75" customHeight="1" x14ac:dyDescent="0.25">
      <c r="A2" s="82" t="s">
        <v>12</v>
      </c>
      <c r="B2" s="83"/>
      <c r="C2" s="83"/>
      <c r="D2" s="83"/>
      <c r="E2" s="83"/>
    </row>
    <row r="3" spans="1:5" x14ac:dyDescent="0.25">
      <c r="A3" s="84" t="s">
        <v>55</v>
      </c>
      <c r="B3" s="84"/>
      <c r="C3" s="84"/>
      <c r="D3" s="84"/>
      <c r="E3" s="84"/>
    </row>
    <row r="4" spans="1:5" s="1" customFormat="1" ht="15.75" x14ac:dyDescent="0.25">
      <c r="A4" s="16" t="s">
        <v>13</v>
      </c>
      <c r="B4" s="18"/>
      <c r="C4" s="18"/>
      <c r="D4" s="30"/>
      <c r="E4" s="37" t="s">
        <v>46</v>
      </c>
    </row>
    <row r="5" spans="1:5" x14ac:dyDescent="0.25">
      <c r="A5" s="29"/>
      <c r="B5" s="4"/>
      <c r="C5" s="4"/>
      <c r="D5" s="4"/>
      <c r="E5" s="4"/>
    </row>
    <row r="6" spans="1:5" ht="18.75" customHeight="1" x14ac:dyDescent="0.25">
      <c r="A6" s="71" t="s">
        <v>0</v>
      </c>
      <c r="B6" s="71"/>
      <c r="C6" s="71"/>
      <c r="D6" s="71"/>
      <c r="E6" s="71"/>
    </row>
    <row r="7" spans="1:5" ht="15" customHeight="1" x14ac:dyDescent="0.25">
      <c r="A7" s="74" t="s">
        <v>38</v>
      </c>
      <c r="B7" s="74"/>
      <c r="C7" s="74"/>
      <c r="D7" s="74"/>
      <c r="E7" s="74"/>
    </row>
    <row r="8" spans="1:5" ht="15" customHeight="1" x14ac:dyDescent="0.25">
      <c r="A8" s="77" t="s">
        <v>1</v>
      </c>
      <c r="B8" s="77"/>
      <c r="C8" s="77"/>
      <c r="D8" s="77"/>
      <c r="E8" s="77"/>
    </row>
    <row r="9" spans="1:5" ht="17.25" customHeight="1" x14ac:dyDescent="0.25">
      <c r="A9" s="71" t="s">
        <v>47</v>
      </c>
      <c r="B9" s="71"/>
      <c r="C9" s="71"/>
      <c r="D9" s="71"/>
      <c r="E9" s="71"/>
    </row>
    <row r="10" spans="1:5" ht="26.25" customHeight="1" x14ac:dyDescent="0.25">
      <c r="A10" s="85" t="s">
        <v>14</v>
      </c>
      <c r="B10" s="86"/>
      <c r="C10" s="86"/>
      <c r="D10" s="86"/>
      <c r="E10" s="86"/>
    </row>
    <row r="11" spans="1:5" ht="30.75" customHeight="1" x14ac:dyDescent="0.25">
      <c r="A11" s="71" t="s">
        <v>48</v>
      </c>
      <c r="B11" s="71"/>
      <c r="C11" s="71"/>
      <c r="D11" s="71"/>
      <c r="E11" s="71"/>
    </row>
    <row r="12" spans="1:5" ht="16.5" customHeight="1" x14ac:dyDescent="0.25">
      <c r="A12" s="77" t="s">
        <v>15</v>
      </c>
      <c r="B12" s="78"/>
      <c r="C12" s="78"/>
      <c r="D12" s="78"/>
      <c r="E12" s="78"/>
    </row>
    <row r="13" spans="1:5" ht="15" customHeight="1" x14ac:dyDescent="0.25">
      <c r="A13" s="71" t="s">
        <v>25</v>
      </c>
      <c r="B13" s="71"/>
      <c r="C13" s="71"/>
      <c r="D13" s="71"/>
      <c r="E13" s="71"/>
    </row>
    <row r="14" spans="1:5" ht="18" customHeight="1" x14ac:dyDescent="0.25">
      <c r="A14" s="77" t="s">
        <v>2</v>
      </c>
      <c r="B14" s="78"/>
      <c r="C14" s="78"/>
      <c r="D14" s="78"/>
      <c r="E14" s="78"/>
    </row>
    <row r="15" spans="1:5" ht="16.5" customHeight="1" x14ac:dyDescent="0.25">
      <c r="A15" s="71" t="s">
        <v>43</v>
      </c>
      <c r="B15" s="71"/>
      <c r="C15" s="71"/>
      <c r="D15" s="71"/>
      <c r="E15" s="71"/>
    </row>
    <row r="16" spans="1:5" ht="10.15" customHeight="1" x14ac:dyDescent="0.25">
      <c r="A16" s="77" t="s">
        <v>16</v>
      </c>
      <c r="B16" s="78"/>
      <c r="C16" s="78"/>
      <c r="D16" s="78"/>
      <c r="E16" s="78"/>
    </row>
    <row r="17" spans="1:8" ht="32.450000000000003" customHeight="1" x14ac:dyDescent="0.25">
      <c r="A17" s="71" t="s">
        <v>17</v>
      </c>
      <c r="B17" s="71"/>
      <c r="C17" s="71"/>
      <c r="D17" s="71"/>
      <c r="E17" s="71"/>
    </row>
    <row r="18" spans="1:8" ht="62.25" customHeight="1" x14ac:dyDescent="0.25">
      <c r="A18" s="71" t="s">
        <v>39</v>
      </c>
      <c r="B18" s="71"/>
      <c r="C18" s="71"/>
      <c r="D18" s="71"/>
      <c r="E18" s="71"/>
    </row>
    <row r="19" spans="1:8" ht="37.5" customHeight="1" x14ac:dyDescent="0.25">
      <c r="A19" s="79" t="s">
        <v>40</v>
      </c>
      <c r="B19" s="79"/>
      <c r="C19" s="79"/>
      <c r="D19" s="79"/>
      <c r="E19" s="79"/>
    </row>
    <row r="20" spans="1:8" ht="15.75" customHeight="1" x14ac:dyDescent="0.25">
      <c r="A20" s="79"/>
      <c r="B20" s="79"/>
      <c r="C20" s="79"/>
      <c r="D20" s="79"/>
      <c r="E20" s="79"/>
      <c r="F20" s="2">
        <v>949.5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19" t="s">
        <v>8</v>
      </c>
    </row>
    <row r="22" spans="1:8" ht="31.5" x14ac:dyDescent="0.25">
      <c r="A22" s="15" t="s">
        <v>36</v>
      </c>
      <c r="B22" s="6" t="s">
        <v>30</v>
      </c>
      <c r="C22" s="3" t="s">
        <v>4</v>
      </c>
      <c r="D22" s="3">
        <v>14.47</v>
      </c>
      <c r="E22" s="20">
        <f>D22*F20*G20</f>
        <v>41217.795000000006</v>
      </c>
      <c r="G22" s="26"/>
    </row>
    <row r="23" spans="1:8" ht="30" x14ac:dyDescent="0.25">
      <c r="A23" s="5" t="s">
        <v>22</v>
      </c>
      <c r="B23" s="6" t="s">
        <v>23</v>
      </c>
      <c r="C23" s="3" t="s">
        <v>4</v>
      </c>
      <c r="D23" s="3">
        <v>0</v>
      </c>
      <c r="E23" s="20">
        <v>0</v>
      </c>
      <c r="G23" s="26"/>
    </row>
    <row r="24" spans="1:8" x14ac:dyDescent="0.25">
      <c r="A24" s="5" t="s">
        <v>35</v>
      </c>
      <c r="B24" s="6" t="s">
        <v>24</v>
      </c>
      <c r="C24" s="3" t="s">
        <v>4</v>
      </c>
      <c r="D24" s="3">
        <v>4.3600000000000003</v>
      </c>
      <c r="E24" s="20">
        <f>D24*F20*G20</f>
        <v>12419.460000000003</v>
      </c>
      <c r="G24" s="26"/>
    </row>
    <row r="25" spans="1:8" x14ac:dyDescent="0.25">
      <c r="A25" s="5" t="s">
        <v>26</v>
      </c>
      <c r="B25" s="6" t="s">
        <v>56</v>
      </c>
      <c r="C25" s="3" t="s">
        <v>27</v>
      </c>
      <c r="D25" s="3"/>
      <c r="E25" s="20">
        <v>0</v>
      </c>
      <c r="G25" s="26"/>
      <c r="H25" s="11"/>
    </row>
    <row r="26" spans="1:8" s="22" customFormat="1" ht="60" x14ac:dyDescent="0.25">
      <c r="A26" s="34" t="s">
        <v>50</v>
      </c>
      <c r="B26" s="35" t="s">
        <v>51</v>
      </c>
      <c r="C26" s="19" t="s">
        <v>27</v>
      </c>
      <c r="D26" s="19"/>
      <c r="E26" s="36">
        <v>1468.5</v>
      </c>
    </row>
    <row r="27" spans="1:8" x14ac:dyDescent="0.25">
      <c r="A27" s="5"/>
      <c r="B27" s="6"/>
      <c r="C27" s="3"/>
      <c r="D27" s="3"/>
      <c r="E27" s="20"/>
      <c r="G27" s="26"/>
      <c r="H27" s="11"/>
    </row>
    <row r="28" spans="1:8" x14ac:dyDescent="0.25">
      <c r="A28" s="7" t="s">
        <v>28</v>
      </c>
      <c r="B28" s="8"/>
      <c r="C28" s="9"/>
      <c r="D28" s="9"/>
      <c r="E28" s="21">
        <f>SUM(E22:E27)</f>
        <v>55105.755000000005</v>
      </c>
      <c r="F28" s="10"/>
      <c r="G28" s="10"/>
    </row>
    <row r="29" spans="1:8" ht="30.75" customHeight="1" x14ac:dyDescent="0.25">
      <c r="E29" s="22"/>
    </row>
    <row r="30" spans="1:8" ht="35.25" customHeight="1" x14ac:dyDescent="0.25">
      <c r="A30" s="80" t="s">
        <v>57</v>
      </c>
      <c r="B30" s="80"/>
      <c r="C30" s="80"/>
      <c r="D30" s="80"/>
      <c r="E30" s="80"/>
    </row>
    <row r="31" spans="1:8" ht="29.25" customHeight="1" x14ac:dyDescent="0.25">
      <c r="A31" s="71" t="s">
        <v>21</v>
      </c>
      <c r="B31" s="71"/>
      <c r="C31" s="71"/>
      <c r="D31" s="71"/>
      <c r="E31" s="71"/>
    </row>
    <row r="32" spans="1:8" x14ac:dyDescent="0.25">
      <c r="A32" s="71" t="s">
        <v>20</v>
      </c>
      <c r="B32" s="71"/>
      <c r="C32" s="71"/>
      <c r="D32" s="71"/>
      <c r="E32" s="71"/>
    </row>
    <row r="33" spans="1:5" ht="30.75" customHeight="1" x14ac:dyDescent="0.25">
      <c r="A33" s="71" t="s">
        <v>29</v>
      </c>
      <c r="B33" s="71"/>
      <c r="C33" s="71"/>
      <c r="D33" s="71"/>
      <c r="E33" s="71"/>
    </row>
    <row r="34" spans="1:5" x14ac:dyDescent="0.25">
      <c r="A34" s="76" t="s">
        <v>5</v>
      </c>
      <c r="B34" s="76"/>
      <c r="C34" s="76"/>
      <c r="D34" s="76"/>
      <c r="E34" s="76"/>
    </row>
    <row r="35" spans="1:5" x14ac:dyDescent="0.25">
      <c r="A35" s="71" t="s">
        <v>18</v>
      </c>
      <c r="B35" s="71"/>
      <c r="C35" s="71"/>
      <c r="D35" s="71"/>
      <c r="E35" s="71"/>
    </row>
    <row r="36" spans="1:5" ht="15" customHeight="1" x14ac:dyDescent="0.25">
      <c r="A36" s="72" t="s">
        <v>44</v>
      </c>
      <c r="B36" s="72"/>
      <c r="C36" s="72"/>
      <c r="D36" s="72"/>
      <c r="E36" s="23"/>
    </row>
    <row r="37" spans="1:5" x14ac:dyDescent="0.25">
      <c r="B37" s="73" t="s">
        <v>19</v>
      </c>
      <c r="C37" s="73"/>
      <c r="D37" s="73"/>
      <c r="E37" s="24" t="s">
        <v>6</v>
      </c>
    </row>
    <row r="38" spans="1:5" x14ac:dyDescent="0.25">
      <c r="A38" s="28"/>
      <c r="B38" s="28"/>
      <c r="C38" s="28"/>
      <c r="D38" s="28"/>
      <c r="E38" s="25"/>
    </row>
    <row r="39" spans="1:5" ht="15" customHeight="1" x14ac:dyDescent="0.25">
      <c r="A39" s="74" t="s">
        <v>49</v>
      </c>
      <c r="B39" s="72"/>
      <c r="C39" s="72"/>
      <c r="D39" s="72"/>
      <c r="E39" s="23"/>
    </row>
    <row r="40" spans="1:5" x14ac:dyDescent="0.25">
      <c r="B40" s="75" t="s">
        <v>19</v>
      </c>
      <c r="C40" s="75"/>
      <c r="D40" s="75"/>
      <c r="E40" s="24" t="s">
        <v>6</v>
      </c>
    </row>
    <row r="41" spans="1:5" x14ac:dyDescent="0.25">
      <c r="A41" s="14" t="s">
        <v>41</v>
      </c>
      <c r="E41" s="22"/>
    </row>
    <row r="42" spans="1:5" x14ac:dyDescent="0.25">
      <c r="A42" s="10" t="s">
        <v>31</v>
      </c>
    </row>
    <row r="43" spans="1:5" x14ac:dyDescent="0.25">
      <c r="A43" s="2" t="s">
        <v>34</v>
      </c>
      <c r="B43" s="12">
        <v>29708.13</v>
      </c>
    </row>
    <row r="44" spans="1:5" ht="15.75" x14ac:dyDescent="0.25">
      <c r="A44" s="27" t="s">
        <v>45</v>
      </c>
      <c r="B44" s="17"/>
    </row>
    <row r="45" spans="1:5" x14ac:dyDescent="0.25">
      <c r="A45" s="2" t="s">
        <v>32</v>
      </c>
      <c r="B45" s="13">
        <v>64768.76</v>
      </c>
    </row>
    <row r="46" spans="1:5" x14ac:dyDescent="0.25">
      <c r="A46" s="2" t="s">
        <v>37</v>
      </c>
      <c r="B46" s="13">
        <f>150*3</f>
        <v>450</v>
      </c>
    </row>
    <row r="47" spans="1:5" ht="30" x14ac:dyDescent="0.25">
      <c r="A47" s="27" t="s">
        <v>42</v>
      </c>
      <c r="B47" s="13">
        <f>E28</f>
        <v>55105.755000000005</v>
      </c>
    </row>
    <row r="48" spans="1:5" x14ac:dyDescent="0.25">
      <c r="A48" s="10" t="s">
        <v>33</v>
      </c>
      <c r="B48" s="12">
        <f>B43+B45+B46-B47</f>
        <v>39821.134999999995</v>
      </c>
    </row>
    <row r="52" spans="2:2" x14ac:dyDescent="0.25">
      <c r="B52" s="2">
        <v>29708.13</v>
      </c>
    </row>
  </sheetData>
  <mergeCells count="28"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34:E34"/>
    <mergeCell ref="A14:E14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20" zoomScaleSheetLayoutView="100" workbookViewId="0">
      <selection activeCell="B46" sqref="B46"/>
    </sheetView>
  </sheetViews>
  <sheetFormatPr defaultColWidth="9.140625" defaultRowHeight="15" x14ac:dyDescent="0.25"/>
  <cols>
    <col min="1" max="1" width="31.5703125" style="2" customWidth="1"/>
    <col min="2" max="2" width="22.42578125" style="2" customWidth="1"/>
    <col min="3" max="3" width="14.42578125" style="2" customWidth="1"/>
    <col min="4" max="4" width="16.1406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81" t="s">
        <v>11</v>
      </c>
      <c r="B1" s="81"/>
      <c r="C1" s="81"/>
      <c r="D1" s="81"/>
      <c r="E1" s="81"/>
    </row>
    <row r="2" spans="1:5" ht="30.75" customHeight="1" x14ac:dyDescent="0.25">
      <c r="A2" s="82" t="s">
        <v>12</v>
      </c>
      <c r="B2" s="83"/>
      <c r="C2" s="83"/>
      <c r="D2" s="83"/>
      <c r="E2" s="83"/>
    </row>
    <row r="3" spans="1:5" x14ac:dyDescent="0.25">
      <c r="A3" s="84" t="s">
        <v>52</v>
      </c>
      <c r="B3" s="84"/>
      <c r="C3" s="84"/>
      <c r="D3" s="84"/>
      <c r="E3" s="84"/>
    </row>
    <row r="4" spans="1:5" s="1" customFormat="1" ht="15.75" x14ac:dyDescent="0.25">
      <c r="A4" s="16" t="s">
        <v>13</v>
      </c>
      <c r="B4" s="18"/>
      <c r="C4" s="18"/>
      <c r="D4" s="30"/>
      <c r="E4" s="30" t="s">
        <v>53</v>
      </c>
    </row>
    <row r="5" spans="1:5" x14ac:dyDescent="0.25">
      <c r="A5" s="33"/>
      <c r="B5" s="4"/>
      <c r="C5" s="4"/>
      <c r="D5" s="4"/>
      <c r="E5" s="4"/>
    </row>
    <row r="6" spans="1:5" ht="18.75" customHeight="1" x14ac:dyDescent="0.25">
      <c r="A6" s="71" t="s">
        <v>0</v>
      </c>
      <c r="B6" s="71"/>
      <c r="C6" s="71"/>
      <c r="D6" s="71"/>
      <c r="E6" s="71"/>
    </row>
    <row r="7" spans="1:5" ht="15" customHeight="1" x14ac:dyDescent="0.25">
      <c r="A7" s="74" t="s">
        <v>38</v>
      </c>
      <c r="B7" s="74"/>
      <c r="C7" s="74"/>
      <c r="D7" s="74"/>
      <c r="E7" s="74"/>
    </row>
    <row r="8" spans="1:5" ht="15" customHeight="1" x14ac:dyDescent="0.25">
      <c r="A8" s="77" t="s">
        <v>1</v>
      </c>
      <c r="B8" s="77"/>
      <c r="C8" s="77"/>
      <c r="D8" s="77"/>
      <c r="E8" s="77"/>
    </row>
    <row r="9" spans="1:5" ht="17.25" customHeight="1" x14ac:dyDescent="0.25">
      <c r="A9" s="71" t="s">
        <v>47</v>
      </c>
      <c r="B9" s="71"/>
      <c r="C9" s="71"/>
      <c r="D9" s="71"/>
      <c r="E9" s="71"/>
    </row>
    <row r="10" spans="1:5" ht="26.25" customHeight="1" x14ac:dyDescent="0.25">
      <c r="A10" s="85" t="s">
        <v>14</v>
      </c>
      <c r="B10" s="86"/>
      <c r="C10" s="86"/>
      <c r="D10" s="86"/>
      <c r="E10" s="86"/>
    </row>
    <row r="11" spans="1:5" ht="30.75" customHeight="1" x14ac:dyDescent="0.25">
      <c r="A11" s="71" t="s">
        <v>48</v>
      </c>
      <c r="B11" s="71"/>
      <c r="C11" s="71"/>
      <c r="D11" s="71"/>
      <c r="E11" s="71"/>
    </row>
    <row r="12" spans="1:5" ht="16.5" customHeight="1" x14ac:dyDescent="0.25">
      <c r="A12" s="77" t="s">
        <v>15</v>
      </c>
      <c r="B12" s="78"/>
      <c r="C12" s="78"/>
      <c r="D12" s="78"/>
      <c r="E12" s="78"/>
    </row>
    <row r="13" spans="1:5" ht="15" customHeight="1" x14ac:dyDescent="0.25">
      <c r="A13" s="71" t="s">
        <v>25</v>
      </c>
      <c r="B13" s="71"/>
      <c r="C13" s="71"/>
      <c r="D13" s="71"/>
      <c r="E13" s="71"/>
    </row>
    <row r="14" spans="1:5" ht="18" customHeight="1" x14ac:dyDescent="0.25">
      <c r="A14" s="77" t="s">
        <v>2</v>
      </c>
      <c r="B14" s="78"/>
      <c r="C14" s="78"/>
      <c r="D14" s="78"/>
      <c r="E14" s="78"/>
    </row>
    <row r="15" spans="1:5" ht="16.5" customHeight="1" x14ac:dyDescent="0.25">
      <c r="A15" s="71" t="s">
        <v>43</v>
      </c>
      <c r="B15" s="71"/>
      <c r="C15" s="71"/>
      <c r="D15" s="71"/>
      <c r="E15" s="71"/>
    </row>
    <row r="16" spans="1:5" ht="10.15" customHeight="1" x14ac:dyDescent="0.25">
      <c r="A16" s="77" t="s">
        <v>16</v>
      </c>
      <c r="B16" s="78"/>
      <c r="C16" s="78"/>
      <c r="D16" s="78"/>
      <c r="E16" s="78"/>
    </row>
    <row r="17" spans="1:8" ht="32.450000000000003" customHeight="1" x14ac:dyDescent="0.25">
      <c r="A17" s="71" t="s">
        <v>17</v>
      </c>
      <c r="B17" s="71"/>
      <c r="C17" s="71"/>
      <c r="D17" s="71"/>
      <c r="E17" s="71"/>
    </row>
    <row r="18" spans="1:8" ht="62.25" customHeight="1" x14ac:dyDescent="0.25">
      <c r="A18" s="71" t="s">
        <v>39</v>
      </c>
      <c r="B18" s="71"/>
      <c r="C18" s="71"/>
      <c r="D18" s="71"/>
      <c r="E18" s="71"/>
    </row>
    <row r="19" spans="1:8" ht="37.5" customHeight="1" x14ac:dyDescent="0.25">
      <c r="A19" s="79" t="s">
        <v>40</v>
      </c>
      <c r="B19" s="79"/>
      <c r="C19" s="79"/>
      <c r="D19" s="79"/>
      <c r="E19" s="79"/>
    </row>
    <row r="20" spans="1:8" ht="15.75" customHeight="1" x14ac:dyDescent="0.25">
      <c r="A20" s="79"/>
      <c r="B20" s="79"/>
      <c r="C20" s="79"/>
      <c r="D20" s="79"/>
      <c r="E20" s="79"/>
      <c r="F20" s="2">
        <v>949.5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19" t="s">
        <v>8</v>
      </c>
    </row>
    <row r="22" spans="1:8" ht="31.5" x14ac:dyDescent="0.25">
      <c r="A22" s="15" t="s">
        <v>36</v>
      </c>
      <c r="B22" s="6" t="s">
        <v>30</v>
      </c>
      <c r="C22" s="3" t="s">
        <v>4</v>
      </c>
      <c r="D22" s="6">
        <v>14.47</v>
      </c>
      <c r="E22" s="20">
        <f>D22*F20*G20</f>
        <v>41217.795000000006</v>
      </c>
      <c r="G22" s="26"/>
    </row>
    <row r="23" spans="1:8" ht="30" x14ac:dyDescent="0.25">
      <c r="A23" s="5" t="s">
        <v>22</v>
      </c>
      <c r="B23" s="6" t="s">
        <v>23</v>
      </c>
      <c r="C23" s="3" t="s">
        <v>4</v>
      </c>
      <c r="D23" s="3">
        <v>0</v>
      </c>
      <c r="E23" s="20">
        <v>0</v>
      </c>
      <c r="G23" s="26"/>
    </row>
    <row r="24" spans="1:8" x14ac:dyDescent="0.25">
      <c r="A24" s="5" t="s">
        <v>35</v>
      </c>
      <c r="B24" s="6" t="s">
        <v>24</v>
      </c>
      <c r="C24" s="3" t="s">
        <v>4</v>
      </c>
      <c r="D24" s="3">
        <v>4.3600000000000003</v>
      </c>
      <c r="E24" s="20">
        <f>D24*F20*G20</f>
        <v>12419.460000000003</v>
      </c>
      <c r="G24" s="26"/>
    </row>
    <row r="25" spans="1:8" x14ac:dyDescent="0.25">
      <c r="A25" s="5" t="s">
        <v>26</v>
      </c>
      <c r="B25" s="6" t="s">
        <v>54</v>
      </c>
      <c r="C25" s="3" t="s">
        <v>27</v>
      </c>
      <c r="D25" s="3"/>
      <c r="E25" s="20">
        <v>354.08</v>
      </c>
      <c r="G25" s="26"/>
      <c r="H25" s="11"/>
    </row>
    <row r="26" spans="1:8" x14ac:dyDescent="0.25">
      <c r="A26" s="5" t="s">
        <v>58</v>
      </c>
      <c r="B26" s="6" t="s">
        <v>54</v>
      </c>
      <c r="C26" s="3" t="s">
        <v>27</v>
      </c>
      <c r="D26" s="3"/>
      <c r="E26" s="20">
        <v>16900</v>
      </c>
      <c r="G26" s="26"/>
      <c r="H26" s="11"/>
    </row>
    <row r="27" spans="1:8" x14ac:dyDescent="0.25">
      <c r="A27" s="5"/>
      <c r="B27" s="6"/>
      <c r="C27" s="3"/>
      <c r="D27" s="3"/>
      <c r="E27" s="20"/>
      <c r="G27" s="26"/>
      <c r="H27" s="11"/>
    </row>
    <row r="28" spans="1:8" x14ac:dyDescent="0.25">
      <c r="A28" s="7" t="s">
        <v>28</v>
      </c>
      <c r="B28" s="8"/>
      <c r="C28" s="9"/>
      <c r="D28" s="9"/>
      <c r="E28" s="21">
        <f>SUM(E22:E27)</f>
        <v>70891.335000000006</v>
      </c>
      <c r="F28" s="10"/>
      <c r="G28" s="10"/>
    </row>
    <row r="29" spans="1:8" x14ac:dyDescent="0.25">
      <c r="E29" s="22"/>
    </row>
    <row r="30" spans="1:8" ht="35.25" customHeight="1" x14ac:dyDescent="0.25">
      <c r="A30" s="80" t="s">
        <v>59</v>
      </c>
      <c r="B30" s="80"/>
      <c r="C30" s="80"/>
      <c r="D30" s="80"/>
      <c r="E30" s="80"/>
    </row>
    <row r="31" spans="1:8" ht="29.25" customHeight="1" x14ac:dyDescent="0.25">
      <c r="A31" s="71" t="s">
        <v>21</v>
      </c>
      <c r="B31" s="71"/>
      <c r="C31" s="71"/>
      <c r="D31" s="71"/>
      <c r="E31" s="71"/>
    </row>
    <row r="32" spans="1:8" x14ac:dyDescent="0.25">
      <c r="A32" s="71" t="s">
        <v>20</v>
      </c>
      <c r="B32" s="71"/>
      <c r="C32" s="71"/>
      <c r="D32" s="71"/>
      <c r="E32" s="71"/>
    </row>
    <row r="33" spans="1:5" ht="30.75" customHeight="1" x14ac:dyDescent="0.25">
      <c r="A33" s="71" t="s">
        <v>29</v>
      </c>
      <c r="B33" s="71"/>
      <c r="C33" s="71"/>
      <c r="D33" s="71"/>
      <c r="E33" s="71"/>
    </row>
    <row r="34" spans="1:5" x14ac:dyDescent="0.25">
      <c r="A34" s="76" t="s">
        <v>5</v>
      </c>
      <c r="B34" s="76"/>
      <c r="C34" s="76"/>
      <c r="D34" s="76"/>
      <c r="E34" s="76"/>
    </row>
    <row r="35" spans="1:5" x14ac:dyDescent="0.25">
      <c r="A35" s="71" t="s">
        <v>18</v>
      </c>
      <c r="B35" s="71"/>
      <c r="C35" s="71"/>
      <c r="D35" s="71"/>
      <c r="E35" s="71"/>
    </row>
    <row r="36" spans="1:5" ht="15" customHeight="1" x14ac:dyDescent="0.25">
      <c r="A36" s="72" t="s">
        <v>44</v>
      </c>
      <c r="B36" s="72"/>
      <c r="C36" s="72"/>
      <c r="D36" s="72"/>
      <c r="E36" s="23"/>
    </row>
    <row r="37" spans="1:5" x14ac:dyDescent="0.25">
      <c r="B37" s="73" t="s">
        <v>19</v>
      </c>
      <c r="C37" s="73"/>
      <c r="D37" s="73"/>
      <c r="E37" s="24" t="s">
        <v>6</v>
      </c>
    </row>
    <row r="38" spans="1:5" x14ac:dyDescent="0.25">
      <c r="A38" s="32"/>
      <c r="B38" s="32"/>
      <c r="C38" s="32"/>
      <c r="D38" s="32"/>
      <c r="E38" s="25"/>
    </row>
    <row r="39" spans="1:5" ht="15" customHeight="1" x14ac:dyDescent="0.25">
      <c r="A39" s="74" t="s">
        <v>49</v>
      </c>
      <c r="B39" s="72"/>
      <c r="C39" s="72"/>
      <c r="D39" s="72"/>
      <c r="E39" s="23"/>
    </row>
    <row r="40" spans="1:5" x14ac:dyDescent="0.25">
      <c r="B40" s="75" t="s">
        <v>19</v>
      </c>
      <c r="C40" s="75"/>
      <c r="D40" s="75"/>
      <c r="E40" s="24" t="s">
        <v>6</v>
      </c>
    </row>
    <row r="41" spans="1:5" x14ac:dyDescent="0.25">
      <c r="A41" s="14" t="s">
        <v>41</v>
      </c>
      <c r="E41" s="22"/>
    </row>
    <row r="42" spans="1:5" x14ac:dyDescent="0.25">
      <c r="A42" s="10" t="s">
        <v>31</v>
      </c>
    </row>
    <row r="43" spans="1:5" x14ac:dyDescent="0.25">
      <c r="A43" s="2" t="s">
        <v>34</v>
      </c>
      <c r="B43" s="12">
        <f>'1кв'!B48</f>
        <v>39821.134999999995</v>
      </c>
    </row>
    <row r="44" spans="1:5" ht="15.75" x14ac:dyDescent="0.25">
      <c r="A44" s="31" t="s">
        <v>45</v>
      </c>
      <c r="B44" s="17"/>
    </row>
    <row r="45" spans="1:5" x14ac:dyDescent="0.25">
      <c r="A45" s="2" t="s">
        <v>32</v>
      </c>
      <c r="B45" s="13">
        <v>61688.56</v>
      </c>
    </row>
    <row r="46" spans="1:5" x14ac:dyDescent="0.25">
      <c r="A46" s="2" t="s">
        <v>37</v>
      </c>
      <c r="B46" s="13">
        <f>150*3</f>
        <v>450</v>
      </c>
    </row>
    <row r="47" spans="1:5" ht="30" x14ac:dyDescent="0.25">
      <c r="A47" s="31" t="s">
        <v>42</v>
      </c>
      <c r="B47" s="13">
        <f>E28</f>
        <v>70891.335000000006</v>
      </c>
    </row>
    <row r="48" spans="1:5" x14ac:dyDescent="0.25">
      <c r="A48" s="10" t="s">
        <v>33</v>
      </c>
      <c r="B48" s="12">
        <f>B43+B45+B46-B47</f>
        <v>31068.359999999986</v>
      </c>
    </row>
  </sheetData>
  <mergeCells count="28">
    <mergeCell ref="A8:E8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36:D36"/>
    <mergeCell ref="B37:D37"/>
    <mergeCell ref="A39:D39"/>
    <mergeCell ref="B40:D40"/>
    <mergeCell ref="A30:E30"/>
    <mergeCell ref="A31:E31"/>
    <mergeCell ref="A32:E32"/>
    <mergeCell ref="A33:E33"/>
    <mergeCell ref="A34:E34"/>
    <mergeCell ref="A35:E3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25" zoomScaleSheetLayoutView="100" workbookViewId="0">
      <selection activeCell="A26" sqref="A26"/>
    </sheetView>
  </sheetViews>
  <sheetFormatPr defaultColWidth="9.140625" defaultRowHeight="15" x14ac:dyDescent="0.25"/>
  <cols>
    <col min="1" max="1" width="31.5703125" style="2" customWidth="1"/>
    <col min="2" max="2" width="22.42578125" style="2" customWidth="1"/>
    <col min="3" max="3" width="13.140625" style="2" customWidth="1"/>
    <col min="4" max="4" width="16.140625" style="2" customWidth="1"/>
    <col min="5" max="5" width="13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81" t="s">
        <v>11</v>
      </c>
      <c r="B1" s="81"/>
      <c r="C1" s="81"/>
      <c r="D1" s="81"/>
      <c r="E1" s="81"/>
    </row>
    <row r="2" spans="1:5" ht="30.75" customHeight="1" x14ac:dyDescent="0.25">
      <c r="A2" s="82" t="s">
        <v>12</v>
      </c>
      <c r="B2" s="83"/>
      <c r="C2" s="83"/>
      <c r="D2" s="83"/>
      <c r="E2" s="83"/>
    </row>
    <row r="3" spans="1:5" x14ac:dyDescent="0.25">
      <c r="A3" s="84" t="s">
        <v>60</v>
      </c>
      <c r="B3" s="84"/>
      <c r="C3" s="84"/>
      <c r="D3" s="84"/>
      <c r="E3" s="84"/>
    </row>
    <row r="4" spans="1:5" s="1" customFormat="1" ht="31.5" x14ac:dyDescent="0.25">
      <c r="A4" s="16" t="s">
        <v>13</v>
      </c>
      <c r="B4" s="18"/>
      <c r="C4" s="18"/>
      <c r="D4" s="30"/>
      <c r="E4" s="30" t="s">
        <v>61</v>
      </c>
    </row>
    <row r="5" spans="1:5" x14ac:dyDescent="0.25">
      <c r="A5" s="39"/>
      <c r="B5" s="4"/>
      <c r="C5" s="4"/>
      <c r="D5" s="4"/>
      <c r="E5" s="4"/>
    </row>
    <row r="6" spans="1:5" ht="18.75" customHeight="1" x14ac:dyDescent="0.25">
      <c r="A6" s="71" t="s">
        <v>0</v>
      </c>
      <c r="B6" s="71"/>
      <c r="C6" s="71"/>
      <c r="D6" s="71"/>
      <c r="E6" s="71"/>
    </row>
    <row r="7" spans="1:5" ht="15" customHeight="1" x14ac:dyDescent="0.25">
      <c r="A7" s="74" t="s">
        <v>38</v>
      </c>
      <c r="B7" s="74"/>
      <c r="C7" s="74"/>
      <c r="D7" s="74"/>
      <c r="E7" s="74"/>
    </row>
    <row r="8" spans="1:5" ht="15" customHeight="1" x14ac:dyDescent="0.25">
      <c r="A8" s="77" t="s">
        <v>1</v>
      </c>
      <c r="B8" s="77"/>
      <c r="C8" s="77"/>
      <c r="D8" s="77"/>
      <c r="E8" s="77"/>
    </row>
    <row r="9" spans="1:5" ht="17.25" customHeight="1" x14ac:dyDescent="0.25">
      <c r="A9" s="71" t="s">
        <v>47</v>
      </c>
      <c r="B9" s="71"/>
      <c r="C9" s="71"/>
      <c r="D9" s="71"/>
      <c r="E9" s="71"/>
    </row>
    <row r="10" spans="1:5" ht="26.25" customHeight="1" x14ac:dyDescent="0.25">
      <c r="A10" s="85" t="s">
        <v>14</v>
      </c>
      <c r="B10" s="86"/>
      <c r="C10" s="86"/>
      <c r="D10" s="86"/>
      <c r="E10" s="86"/>
    </row>
    <row r="11" spans="1:5" ht="30.75" customHeight="1" x14ac:dyDescent="0.25">
      <c r="A11" s="71" t="s">
        <v>48</v>
      </c>
      <c r="B11" s="71"/>
      <c r="C11" s="71"/>
      <c r="D11" s="71"/>
      <c r="E11" s="71"/>
    </row>
    <row r="12" spans="1:5" ht="16.5" customHeight="1" x14ac:dyDescent="0.25">
      <c r="A12" s="77" t="s">
        <v>15</v>
      </c>
      <c r="B12" s="78"/>
      <c r="C12" s="78"/>
      <c r="D12" s="78"/>
      <c r="E12" s="78"/>
    </row>
    <row r="13" spans="1:5" ht="15" customHeight="1" x14ac:dyDescent="0.25">
      <c r="A13" s="71" t="s">
        <v>25</v>
      </c>
      <c r="B13" s="71"/>
      <c r="C13" s="71"/>
      <c r="D13" s="71"/>
      <c r="E13" s="71"/>
    </row>
    <row r="14" spans="1:5" ht="18" customHeight="1" x14ac:dyDescent="0.25">
      <c r="A14" s="77" t="s">
        <v>2</v>
      </c>
      <c r="B14" s="78"/>
      <c r="C14" s="78"/>
      <c r="D14" s="78"/>
      <c r="E14" s="78"/>
    </row>
    <row r="15" spans="1:5" ht="16.5" customHeight="1" x14ac:dyDescent="0.25">
      <c r="A15" s="71" t="s">
        <v>43</v>
      </c>
      <c r="B15" s="71"/>
      <c r="C15" s="71"/>
      <c r="D15" s="71"/>
      <c r="E15" s="71"/>
    </row>
    <row r="16" spans="1:5" ht="10.15" customHeight="1" x14ac:dyDescent="0.25">
      <c r="A16" s="77" t="s">
        <v>16</v>
      </c>
      <c r="B16" s="78"/>
      <c r="C16" s="78"/>
      <c r="D16" s="78"/>
      <c r="E16" s="78"/>
    </row>
    <row r="17" spans="1:8" ht="32.450000000000003" customHeight="1" x14ac:dyDescent="0.25">
      <c r="A17" s="71" t="s">
        <v>17</v>
      </c>
      <c r="B17" s="71"/>
      <c r="C17" s="71"/>
      <c r="D17" s="71"/>
      <c r="E17" s="71"/>
    </row>
    <row r="18" spans="1:8" ht="62.25" customHeight="1" x14ac:dyDescent="0.25">
      <c r="A18" s="71" t="s">
        <v>39</v>
      </c>
      <c r="B18" s="71"/>
      <c r="C18" s="71"/>
      <c r="D18" s="71"/>
      <c r="E18" s="71"/>
    </row>
    <row r="19" spans="1:8" ht="37.5" customHeight="1" x14ac:dyDescent="0.25">
      <c r="A19" s="79" t="s">
        <v>40</v>
      </c>
      <c r="B19" s="79"/>
      <c r="C19" s="79"/>
      <c r="D19" s="79"/>
      <c r="E19" s="79"/>
    </row>
    <row r="20" spans="1:8" ht="15.75" customHeight="1" x14ac:dyDescent="0.25">
      <c r="A20" s="79"/>
      <c r="B20" s="79"/>
      <c r="C20" s="79"/>
      <c r="D20" s="79"/>
      <c r="E20" s="79"/>
      <c r="F20" s="2">
        <v>949.5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19" t="s">
        <v>8</v>
      </c>
    </row>
    <row r="22" spans="1:8" ht="31.5" x14ac:dyDescent="0.25">
      <c r="A22" s="15" t="s">
        <v>36</v>
      </c>
      <c r="B22" s="6" t="s">
        <v>30</v>
      </c>
      <c r="C22" s="3" t="s">
        <v>4</v>
      </c>
      <c r="D22" s="3">
        <v>18.54</v>
      </c>
      <c r="E22" s="20">
        <f>D22*F20*G20</f>
        <v>52811.19</v>
      </c>
      <c r="G22" s="26"/>
    </row>
    <row r="23" spans="1:8" ht="30" x14ac:dyDescent="0.25">
      <c r="A23" s="5" t="s">
        <v>22</v>
      </c>
      <c r="B23" s="6" t="s">
        <v>23</v>
      </c>
      <c r="C23" s="3" t="s">
        <v>4</v>
      </c>
      <c r="D23" s="3">
        <v>0</v>
      </c>
      <c r="E23" s="20">
        <v>0</v>
      </c>
      <c r="G23" s="26"/>
    </row>
    <row r="24" spans="1:8" x14ac:dyDescent="0.25">
      <c r="A24" s="5" t="s">
        <v>35</v>
      </c>
      <c r="B24" s="6" t="s">
        <v>24</v>
      </c>
      <c r="C24" s="3" t="s">
        <v>4</v>
      </c>
      <c r="D24" s="3">
        <v>4.68</v>
      </c>
      <c r="E24" s="20">
        <f>D24*F20*G20</f>
        <v>13330.98</v>
      </c>
      <c r="G24" s="26"/>
    </row>
    <row r="25" spans="1:8" x14ac:dyDescent="0.25">
      <c r="A25" s="5" t="s">
        <v>26</v>
      </c>
      <c r="B25" s="6" t="s">
        <v>62</v>
      </c>
      <c r="C25" s="3" t="s">
        <v>27</v>
      </c>
      <c r="D25" s="3"/>
      <c r="E25" s="20">
        <v>61.68</v>
      </c>
      <c r="G25" s="26"/>
      <c r="H25" s="11"/>
    </row>
    <row r="26" spans="1:8" x14ac:dyDescent="0.25">
      <c r="A26" s="5" t="s">
        <v>63</v>
      </c>
      <c r="B26" s="6" t="s">
        <v>62</v>
      </c>
      <c r="C26" s="3" t="s">
        <v>27</v>
      </c>
      <c r="D26" s="3"/>
      <c r="E26" s="20">
        <v>1020</v>
      </c>
      <c r="G26" s="26"/>
      <c r="H26" s="11"/>
    </row>
    <row r="27" spans="1:8" x14ac:dyDescent="0.25">
      <c r="A27" s="5"/>
      <c r="B27" s="6"/>
      <c r="C27" s="3"/>
      <c r="D27" s="3"/>
      <c r="E27" s="20"/>
      <c r="G27" s="26"/>
      <c r="H27" s="11"/>
    </row>
    <row r="28" spans="1:8" x14ac:dyDescent="0.25">
      <c r="A28" s="7" t="s">
        <v>28</v>
      </c>
      <c r="B28" s="8"/>
      <c r="C28" s="9"/>
      <c r="D28" s="9"/>
      <c r="E28" s="21">
        <f>SUM(E22:E27)</f>
        <v>67223.849999999991</v>
      </c>
      <c r="F28" s="10"/>
      <c r="G28" s="10"/>
    </row>
    <row r="29" spans="1:8" x14ac:dyDescent="0.25">
      <c r="E29" s="22"/>
    </row>
    <row r="30" spans="1:8" ht="35.25" customHeight="1" x14ac:dyDescent="0.25">
      <c r="A30" s="80" t="s">
        <v>64</v>
      </c>
      <c r="B30" s="80"/>
      <c r="C30" s="80"/>
      <c r="D30" s="80"/>
      <c r="E30" s="80"/>
    </row>
    <row r="31" spans="1:8" ht="29.25" customHeight="1" x14ac:dyDescent="0.25">
      <c r="A31" s="71" t="s">
        <v>21</v>
      </c>
      <c r="B31" s="71"/>
      <c r="C31" s="71"/>
      <c r="D31" s="71"/>
      <c r="E31" s="71"/>
    </row>
    <row r="32" spans="1:8" x14ac:dyDescent="0.25">
      <c r="A32" s="71" t="s">
        <v>20</v>
      </c>
      <c r="B32" s="71"/>
      <c r="C32" s="71"/>
      <c r="D32" s="71"/>
      <c r="E32" s="71"/>
    </row>
    <row r="33" spans="1:5" ht="30.75" customHeight="1" x14ac:dyDescent="0.25">
      <c r="A33" s="71" t="s">
        <v>29</v>
      </c>
      <c r="B33" s="71"/>
      <c r="C33" s="71"/>
      <c r="D33" s="71"/>
      <c r="E33" s="71"/>
    </row>
    <row r="34" spans="1:5" x14ac:dyDescent="0.25">
      <c r="A34" s="76" t="s">
        <v>5</v>
      </c>
      <c r="B34" s="76"/>
      <c r="C34" s="76"/>
      <c r="D34" s="76"/>
      <c r="E34" s="76"/>
    </row>
    <row r="35" spans="1:5" x14ac:dyDescent="0.25">
      <c r="A35" s="71" t="s">
        <v>18</v>
      </c>
      <c r="B35" s="71"/>
      <c r="C35" s="71"/>
      <c r="D35" s="71"/>
      <c r="E35" s="71"/>
    </row>
    <row r="36" spans="1:5" ht="15" customHeight="1" x14ac:dyDescent="0.25">
      <c r="A36" s="72" t="s">
        <v>44</v>
      </c>
      <c r="B36" s="72"/>
      <c r="C36" s="72"/>
      <c r="D36" s="72"/>
      <c r="E36" s="23"/>
    </row>
    <row r="37" spans="1:5" x14ac:dyDescent="0.25">
      <c r="B37" s="73" t="s">
        <v>19</v>
      </c>
      <c r="C37" s="73"/>
      <c r="D37" s="73"/>
      <c r="E37" s="24" t="s">
        <v>6</v>
      </c>
    </row>
    <row r="38" spans="1:5" x14ac:dyDescent="0.25">
      <c r="A38" s="38"/>
      <c r="B38" s="38"/>
      <c r="C38" s="38"/>
      <c r="D38" s="38"/>
      <c r="E38" s="25"/>
    </row>
    <row r="39" spans="1:5" ht="15" customHeight="1" x14ac:dyDescent="0.25">
      <c r="A39" s="74" t="s">
        <v>49</v>
      </c>
      <c r="B39" s="72"/>
      <c r="C39" s="72"/>
      <c r="D39" s="72"/>
      <c r="E39" s="23"/>
    </row>
    <row r="40" spans="1:5" x14ac:dyDescent="0.25">
      <c r="B40" s="75" t="s">
        <v>19</v>
      </c>
      <c r="C40" s="75"/>
      <c r="D40" s="75"/>
      <c r="E40" s="24" t="s">
        <v>6</v>
      </c>
    </row>
    <row r="41" spans="1:5" x14ac:dyDescent="0.25">
      <c r="A41" s="14" t="s">
        <v>41</v>
      </c>
      <c r="E41" s="22"/>
    </row>
    <row r="42" spans="1:5" x14ac:dyDescent="0.25">
      <c r="A42" s="10" t="s">
        <v>31</v>
      </c>
    </row>
    <row r="43" spans="1:5" x14ac:dyDescent="0.25">
      <c r="A43" s="2" t="s">
        <v>34</v>
      </c>
      <c r="B43" s="12">
        <f>'2кв'!B48</f>
        <v>31068.359999999986</v>
      </c>
    </row>
    <row r="44" spans="1:5" ht="15.75" x14ac:dyDescent="0.25">
      <c r="A44" s="2" t="s">
        <v>65</v>
      </c>
      <c r="B44" s="17"/>
    </row>
    <row r="45" spans="1:5" x14ac:dyDescent="0.25">
      <c r="A45" s="2" t="s">
        <v>32</v>
      </c>
      <c r="B45" s="13">
        <v>72751.19</v>
      </c>
    </row>
    <row r="46" spans="1:5" x14ac:dyDescent="0.25">
      <c r="A46" s="2" t="s">
        <v>37</v>
      </c>
      <c r="B46" s="13">
        <f>150*2</f>
        <v>300</v>
      </c>
    </row>
    <row r="47" spans="1:5" ht="30" x14ac:dyDescent="0.25">
      <c r="A47" s="40" t="s">
        <v>42</v>
      </c>
      <c r="B47" s="13">
        <f>E28</f>
        <v>67223.849999999991</v>
      </c>
    </row>
    <row r="48" spans="1:5" x14ac:dyDescent="0.25">
      <c r="A48" s="10" t="s">
        <v>33</v>
      </c>
      <c r="B48" s="12">
        <f>B43+B45+B46-B47</f>
        <v>36895.699999999997</v>
      </c>
    </row>
  </sheetData>
  <mergeCells count="28">
    <mergeCell ref="A36:D36"/>
    <mergeCell ref="B37:D37"/>
    <mergeCell ref="A39:D39"/>
    <mergeCell ref="B40:D40"/>
    <mergeCell ref="A30:E30"/>
    <mergeCell ref="A31:E31"/>
    <mergeCell ref="A32:E32"/>
    <mergeCell ref="A33:E33"/>
    <mergeCell ref="A34:E34"/>
    <mergeCell ref="A35:E35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40" zoomScaleSheetLayoutView="100" workbookViewId="0">
      <selection activeCell="A26" sqref="A26"/>
    </sheetView>
  </sheetViews>
  <sheetFormatPr defaultColWidth="9.140625" defaultRowHeight="15" x14ac:dyDescent="0.25"/>
  <cols>
    <col min="1" max="1" width="31.5703125" style="2" customWidth="1"/>
    <col min="2" max="2" width="22.42578125" style="2" customWidth="1"/>
    <col min="3" max="3" width="13.140625" style="2" customWidth="1"/>
    <col min="4" max="4" width="16.140625" style="2" customWidth="1"/>
    <col min="5" max="5" width="13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81" t="s">
        <v>11</v>
      </c>
      <c r="B1" s="81"/>
      <c r="C1" s="81"/>
      <c r="D1" s="81"/>
      <c r="E1" s="81"/>
    </row>
    <row r="2" spans="1:5" ht="30.75" customHeight="1" x14ac:dyDescent="0.25">
      <c r="A2" s="82" t="s">
        <v>12</v>
      </c>
      <c r="B2" s="83"/>
      <c r="C2" s="83"/>
      <c r="D2" s="83"/>
      <c r="E2" s="83"/>
    </row>
    <row r="3" spans="1:5" x14ac:dyDescent="0.25">
      <c r="A3" s="84" t="s">
        <v>93</v>
      </c>
      <c r="B3" s="84"/>
      <c r="C3" s="84"/>
      <c r="D3" s="84"/>
      <c r="E3" s="84"/>
    </row>
    <row r="4" spans="1:5" s="1" customFormat="1" ht="15.75" customHeight="1" x14ac:dyDescent="0.25">
      <c r="A4" s="16" t="s">
        <v>13</v>
      </c>
      <c r="B4" s="18"/>
      <c r="C4" s="18"/>
      <c r="D4" s="30"/>
      <c r="E4" s="30" t="s">
        <v>94</v>
      </c>
    </row>
    <row r="5" spans="1:5" x14ac:dyDescent="0.25">
      <c r="A5" s="42"/>
      <c r="B5" s="4"/>
      <c r="C5" s="4"/>
      <c r="D5" s="4"/>
      <c r="E5" s="4"/>
    </row>
    <row r="6" spans="1:5" ht="18.75" customHeight="1" x14ac:dyDescent="0.25">
      <c r="A6" s="71" t="s">
        <v>0</v>
      </c>
      <c r="B6" s="71"/>
      <c r="C6" s="71"/>
      <c r="D6" s="71"/>
      <c r="E6" s="71"/>
    </row>
    <row r="7" spans="1:5" ht="15" customHeight="1" x14ac:dyDescent="0.25">
      <c r="A7" s="74" t="s">
        <v>38</v>
      </c>
      <c r="B7" s="74"/>
      <c r="C7" s="74"/>
      <c r="D7" s="74"/>
      <c r="E7" s="74"/>
    </row>
    <row r="8" spans="1:5" ht="15" customHeight="1" x14ac:dyDescent="0.25">
      <c r="A8" s="77" t="s">
        <v>1</v>
      </c>
      <c r="B8" s="77"/>
      <c r="C8" s="77"/>
      <c r="D8" s="77"/>
      <c r="E8" s="77"/>
    </row>
    <row r="9" spans="1:5" ht="17.25" customHeight="1" x14ac:dyDescent="0.25">
      <c r="A9" s="71" t="s">
        <v>47</v>
      </c>
      <c r="B9" s="71"/>
      <c r="C9" s="71"/>
      <c r="D9" s="71"/>
      <c r="E9" s="71"/>
    </row>
    <row r="10" spans="1:5" ht="26.25" customHeight="1" x14ac:dyDescent="0.25">
      <c r="A10" s="85" t="s">
        <v>14</v>
      </c>
      <c r="B10" s="86"/>
      <c r="C10" s="86"/>
      <c r="D10" s="86"/>
      <c r="E10" s="86"/>
    </row>
    <row r="11" spans="1:5" ht="30.75" customHeight="1" x14ac:dyDescent="0.25">
      <c r="A11" s="71" t="s">
        <v>48</v>
      </c>
      <c r="B11" s="71"/>
      <c r="C11" s="71"/>
      <c r="D11" s="71"/>
      <c r="E11" s="71"/>
    </row>
    <row r="12" spans="1:5" ht="16.5" customHeight="1" x14ac:dyDescent="0.25">
      <c r="A12" s="77" t="s">
        <v>15</v>
      </c>
      <c r="B12" s="78"/>
      <c r="C12" s="78"/>
      <c r="D12" s="78"/>
      <c r="E12" s="78"/>
    </row>
    <row r="13" spans="1:5" ht="15" customHeight="1" x14ac:dyDescent="0.25">
      <c r="A13" s="71" t="s">
        <v>25</v>
      </c>
      <c r="B13" s="71"/>
      <c r="C13" s="71"/>
      <c r="D13" s="71"/>
      <c r="E13" s="71"/>
    </row>
    <row r="14" spans="1:5" ht="18" customHeight="1" x14ac:dyDescent="0.25">
      <c r="A14" s="77" t="s">
        <v>2</v>
      </c>
      <c r="B14" s="78"/>
      <c r="C14" s="78"/>
      <c r="D14" s="78"/>
      <c r="E14" s="78"/>
    </row>
    <row r="15" spans="1:5" ht="16.5" customHeight="1" x14ac:dyDescent="0.25">
      <c r="A15" s="71" t="s">
        <v>43</v>
      </c>
      <c r="B15" s="71"/>
      <c r="C15" s="71"/>
      <c r="D15" s="71"/>
      <c r="E15" s="71"/>
    </row>
    <row r="16" spans="1:5" ht="10.15" customHeight="1" x14ac:dyDescent="0.25">
      <c r="A16" s="77" t="s">
        <v>16</v>
      </c>
      <c r="B16" s="78"/>
      <c r="C16" s="78"/>
      <c r="D16" s="78"/>
      <c r="E16" s="78"/>
    </row>
    <row r="17" spans="1:8" ht="32.450000000000003" customHeight="1" x14ac:dyDescent="0.25">
      <c r="A17" s="71" t="s">
        <v>17</v>
      </c>
      <c r="B17" s="71"/>
      <c r="C17" s="71"/>
      <c r="D17" s="71"/>
      <c r="E17" s="71"/>
    </row>
    <row r="18" spans="1:8" ht="62.25" customHeight="1" x14ac:dyDescent="0.25">
      <c r="A18" s="71" t="s">
        <v>39</v>
      </c>
      <c r="B18" s="71"/>
      <c r="C18" s="71"/>
      <c r="D18" s="71"/>
      <c r="E18" s="71"/>
    </row>
    <row r="19" spans="1:8" ht="37.5" customHeight="1" x14ac:dyDescent="0.25">
      <c r="A19" s="79" t="s">
        <v>40</v>
      </c>
      <c r="B19" s="79"/>
      <c r="C19" s="79"/>
      <c r="D19" s="79"/>
      <c r="E19" s="79"/>
    </row>
    <row r="20" spans="1:8" ht="15.75" customHeight="1" x14ac:dyDescent="0.25">
      <c r="A20" s="79"/>
      <c r="B20" s="79"/>
      <c r="C20" s="79"/>
      <c r="D20" s="79"/>
      <c r="E20" s="79"/>
      <c r="F20" s="2">
        <v>949.5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19" t="s">
        <v>8</v>
      </c>
    </row>
    <row r="22" spans="1:8" ht="31.5" x14ac:dyDescent="0.25">
      <c r="A22" s="15" t="s">
        <v>36</v>
      </c>
      <c r="B22" s="6" t="s">
        <v>30</v>
      </c>
      <c r="C22" s="3" t="s">
        <v>4</v>
      </c>
      <c r="D22" s="3">
        <v>18.54</v>
      </c>
      <c r="E22" s="20">
        <f>D22*F20*G20</f>
        <v>52811.19</v>
      </c>
      <c r="G22" s="26"/>
    </row>
    <row r="23" spans="1:8" ht="30" x14ac:dyDescent="0.25">
      <c r="A23" s="5" t="s">
        <v>22</v>
      </c>
      <c r="B23" s="6" t="s">
        <v>23</v>
      </c>
      <c r="C23" s="3" t="s">
        <v>4</v>
      </c>
      <c r="D23" s="3">
        <v>0</v>
      </c>
      <c r="E23" s="20">
        <v>0</v>
      </c>
      <c r="G23" s="26"/>
    </row>
    <row r="24" spans="1:8" x14ac:dyDescent="0.25">
      <c r="A24" s="5" t="s">
        <v>35</v>
      </c>
      <c r="B24" s="6" t="s">
        <v>24</v>
      </c>
      <c r="C24" s="3" t="s">
        <v>4</v>
      </c>
      <c r="D24" s="3">
        <v>4.68</v>
      </c>
      <c r="E24" s="20">
        <f>D24*F20*G20</f>
        <v>13330.98</v>
      </c>
      <c r="G24" s="26"/>
    </row>
    <row r="25" spans="1:8" x14ac:dyDescent="0.25">
      <c r="A25" s="5" t="s">
        <v>26</v>
      </c>
      <c r="B25" s="6" t="s">
        <v>95</v>
      </c>
      <c r="C25" s="3" t="s">
        <v>27</v>
      </c>
      <c r="D25" s="3"/>
      <c r="E25" s="20">
        <v>0</v>
      </c>
      <c r="G25" s="26"/>
      <c r="H25" s="11"/>
    </row>
    <row r="26" spans="1:8" x14ac:dyDescent="0.25">
      <c r="A26" s="5" t="s">
        <v>100</v>
      </c>
      <c r="B26" s="6" t="s">
        <v>101</v>
      </c>
      <c r="C26" s="3" t="s">
        <v>27</v>
      </c>
      <c r="D26" s="3"/>
      <c r="E26" s="20">
        <v>2740.88</v>
      </c>
      <c r="G26" s="26"/>
      <c r="H26" s="11"/>
    </row>
    <row r="27" spans="1:8" x14ac:dyDescent="0.25">
      <c r="A27" s="5"/>
      <c r="B27" s="6"/>
      <c r="C27" s="3"/>
      <c r="D27" s="3"/>
      <c r="E27" s="20"/>
      <c r="G27" s="26"/>
      <c r="H27" s="11"/>
    </row>
    <row r="28" spans="1:8" x14ac:dyDescent="0.25">
      <c r="A28" s="7" t="s">
        <v>28</v>
      </c>
      <c r="B28" s="8"/>
      <c r="C28" s="9"/>
      <c r="D28" s="9"/>
      <c r="E28" s="21">
        <f>SUM(E22:E27)</f>
        <v>68883.05</v>
      </c>
      <c r="F28" s="10"/>
      <c r="G28" s="10"/>
    </row>
    <row r="29" spans="1:8" x14ac:dyDescent="0.25">
      <c r="E29" s="22"/>
    </row>
    <row r="30" spans="1:8" ht="35.25" customHeight="1" x14ac:dyDescent="0.25">
      <c r="A30" s="80" t="s">
        <v>102</v>
      </c>
      <c r="B30" s="80"/>
      <c r="C30" s="80"/>
      <c r="D30" s="80"/>
      <c r="E30" s="80"/>
    </row>
    <row r="31" spans="1:8" ht="29.25" customHeight="1" x14ac:dyDescent="0.25">
      <c r="A31" s="71" t="s">
        <v>21</v>
      </c>
      <c r="B31" s="71"/>
      <c r="C31" s="71"/>
      <c r="D31" s="71"/>
      <c r="E31" s="71"/>
    </row>
    <row r="32" spans="1:8" x14ac:dyDescent="0.25">
      <c r="A32" s="71" t="s">
        <v>20</v>
      </c>
      <c r="B32" s="71"/>
      <c r="C32" s="71"/>
      <c r="D32" s="71"/>
      <c r="E32" s="71"/>
    </row>
    <row r="33" spans="1:5" ht="30.75" customHeight="1" x14ac:dyDescent="0.25">
      <c r="A33" s="71" t="s">
        <v>29</v>
      </c>
      <c r="B33" s="71"/>
      <c r="C33" s="71"/>
      <c r="D33" s="71"/>
      <c r="E33" s="71"/>
    </row>
    <row r="34" spans="1:5" x14ac:dyDescent="0.25">
      <c r="A34" s="76" t="s">
        <v>5</v>
      </c>
      <c r="B34" s="76"/>
      <c r="C34" s="76"/>
      <c r="D34" s="76"/>
      <c r="E34" s="76"/>
    </row>
    <row r="35" spans="1:5" x14ac:dyDescent="0.25">
      <c r="A35" s="71" t="s">
        <v>18</v>
      </c>
      <c r="B35" s="71"/>
      <c r="C35" s="71"/>
      <c r="D35" s="71"/>
      <c r="E35" s="71"/>
    </row>
    <row r="36" spans="1:5" ht="15" customHeight="1" x14ac:dyDescent="0.25">
      <c r="A36" s="72" t="s">
        <v>44</v>
      </c>
      <c r="B36" s="72"/>
      <c r="C36" s="72"/>
      <c r="D36" s="72"/>
      <c r="E36" s="23"/>
    </row>
    <row r="37" spans="1:5" x14ac:dyDescent="0.25">
      <c r="B37" s="73" t="s">
        <v>19</v>
      </c>
      <c r="C37" s="73"/>
      <c r="D37" s="73"/>
      <c r="E37" s="24" t="s">
        <v>6</v>
      </c>
    </row>
    <row r="38" spans="1:5" x14ac:dyDescent="0.25">
      <c r="A38" s="41"/>
      <c r="B38" s="41"/>
      <c r="C38" s="41"/>
      <c r="D38" s="41"/>
      <c r="E38" s="25"/>
    </row>
    <row r="39" spans="1:5" ht="15" customHeight="1" x14ac:dyDescent="0.25">
      <c r="A39" s="74" t="s">
        <v>49</v>
      </c>
      <c r="B39" s="72"/>
      <c r="C39" s="72"/>
      <c r="D39" s="72"/>
      <c r="E39" s="23"/>
    </row>
    <row r="40" spans="1:5" x14ac:dyDescent="0.25">
      <c r="B40" s="75" t="s">
        <v>19</v>
      </c>
      <c r="C40" s="75"/>
      <c r="D40" s="75"/>
      <c r="E40" s="24" t="s">
        <v>6</v>
      </c>
    </row>
    <row r="41" spans="1:5" x14ac:dyDescent="0.25">
      <c r="A41" s="14" t="s">
        <v>41</v>
      </c>
      <c r="E41" s="22"/>
    </row>
    <row r="42" spans="1:5" x14ac:dyDescent="0.25">
      <c r="A42" s="10" t="s">
        <v>31</v>
      </c>
    </row>
    <row r="43" spans="1:5" x14ac:dyDescent="0.25">
      <c r="A43" s="2" t="s">
        <v>34</v>
      </c>
      <c r="B43" s="12">
        <f>'3кв'!B48</f>
        <v>36895.699999999997</v>
      </c>
    </row>
    <row r="44" spans="1:5" ht="15.75" x14ac:dyDescent="0.25">
      <c r="A44" s="2" t="s">
        <v>65</v>
      </c>
      <c r="B44" s="17"/>
    </row>
    <row r="45" spans="1:5" x14ac:dyDescent="0.25">
      <c r="A45" s="2" t="s">
        <v>32</v>
      </c>
      <c r="B45" s="13">
        <v>73104.72</v>
      </c>
    </row>
    <row r="46" spans="1:5" x14ac:dyDescent="0.25">
      <c r="B46" s="13"/>
    </row>
    <row r="47" spans="1:5" ht="30" x14ac:dyDescent="0.25">
      <c r="A47" s="43" t="s">
        <v>42</v>
      </c>
      <c r="B47" s="13">
        <f>E28</f>
        <v>68883.05</v>
      </c>
    </row>
    <row r="48" spans="1:5" x14ac:dyDescent="0.25">
      <c r="A48" s="10" t="s">
        <v>33</v>
      </c>
      <c r="B48" s="12">
        <f>B43+B45+B46-B47</f>
        <v>41117.369999999995</v>
      </c>
    </row>
  </sheetData>
  <mergeCells count="28">
    <mergeCell ref="A8:E8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36:D36"/>
    <mergeCell ref="B37:D37"/>
    <mergeCell ref="A39:D39"/>
    <mergeCell ref="B40:D40"/>
    <mergeCell ref="A30:E30"/>
    <mergeCell ref="A31:E31"/>
    <mergeCell ref="A32:E32"/>
    <mergeCell ref="A33:E33"/>
    <mergeCell ref="A34:E34"/>
    <mergeCell ref="A35:E35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view="pageBreakPreview" topLeftCell="A13" zoomScaleSheetLayoutView="100" workbookViewId="0">
      <selection activeCell="C23" sqref="C23"/>
    </sheetView>
  </sheetViews>
  <sheetFormatPr defaultRowHeight="15.75" x14ac:dyDescent="0.25"/>
  <cols>
    <col min="1" max="1" width="9.7109375" style="1" customWidth="1"/>
    <col min="2" max="2" width="70.85546875" style="1" customWidth="1"/>
    <col min="3" max="3" width="16.5703125" style="1" customWidth="1"/>
    <col min="4" max="4" width="15.71093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87" t="s">
        <v>66</v>
      </c>
      <c r="B1" s="87"/>
      <c r="C1" s="87"/>
      <c r="D1" s="44"/>
    </row>
    <row r="2" spans="1:5" x14ac:dyDescent="0.25">
      <c r="A2" s="88" t="s">
        <v>67</v>
      </c>
      <c r="B2" s="88"/>
      <c r="C2" s="88"/>
      <c r="D2" s="17"/>
    </row>
    <row r="3" spans="1:5" x14ac:dyDescent="0.25">
      <c r="A3" s="88" t="s">
        <v>68</v>
      </c>
      <c r="B3" s="88"/>
      <c r="C3" s="88"/>
      <c r="D3" s="17"/>
    </row>
    <row r="4" spans="1:5" x14ac:dyDescent="0.25">
      <c r="A4" s="87" t="s">
        <v>96</v>
      </c>
      <c r="B4" s="87"/>
      <c r="C4" s="87"/>
      <c r="D4" s="44"/>
    </row>
    <row r="5" spans="1:5" x14ac:dyDescent="0.25">
      <c r="A5" s="89"/>
      <c r="B5" s="89"/>
      <c r="C5" s="89"/>
    </row>
    <row r="6" spans="1:5" x14ac:dyDescent="0.25">
      <c r="A6" s="17"/>
      <c r="B6" s="45" t="s">
        <v>69</v>
      </c>
      <c r="C6" s="46">
        <f>'1кв'!B43</f>
        <v>29708.13</v>
      </c>
      <c r="D6" s="47"/>
    </row>
    <row r="7" spans="1:5" x14ac:dyDescent="0.25">
      <c r="A7" s="48" t="s">
        <v>70</v>
      </c>
      <c r="B7" s="45" t="s">
        <v>97</v>
      </c>
      <c r="C7" s="46"/>
      <c r="D7" s="47"/>
    </row>
    <row r="8" spans="1:5" x14ac:dyDescent="0.25">
      <c r="B8" s="51" t="s">
        <v>72</v>
      </c>
      <c r="C8" s="52">
        <f>'1кв'!B45+'2кв'!B45+'3кв'!B45+'4кв'!B45</f>
        <v>272313.23</v>
      </c>
      <c r="D8" s="53"/>
      <c r="E8" s="54"/>
    </row>
    <row r="9" spans="1:5" x14ac:dyDescent="0.25">
      <c r="B9" s="50" t="s">
        <v>73</v>
      </c>
      <c r="C9" s="52">
        <f>'1кв'!B46+'2кв'!B46+'3кв'!B46+'4кв'!B46</f>
        <v>1200</v>
      </c>
      <c r="D9" s="53"/>
    </row>
    <row r="10" spans="1:5" x14ac:dyDescent="0.25">
      <c r="A10" s="18"/>
      <c r="B10" s="51" t="s">
        <v>74</v>
      </c>
      <c r="C10" s="55">
        <f>SUM(C8:C9)</f>
        <v>273513.23</v>
      </c>
      <c r="D10" s="47"/>
    </row>
    <row r="11" spans="1:5" x14ac:dyDescent="0.25">
      <c r="B11" s="90"/>
      <c r="C11" s="90"/>
      <c r="D11" s="56"/>
    </row>
    <row r="12" spans="1:5" ht="17.25" customHeight="1" x14ac:dyDescent="0.25">
      <c r="A12" s="57" t="s">
        <v>75</v>
      </c>
      <c r="B12" s="15" t="s">
        <v>76</v>
      </c>
      <c r="C12" s="52">
        <f>'1кв'!E22+'2кв'!E22+'3кв'!E22+'4кв'!E22</f>
        <v>188057.97000000003</v>
      </c>
      <c r="D12" s="56"/>
    </row>
    <row r="13" spans="1:5" x14ac:dyDescent="0.25">
      <c r="A13" s="57"/>
      <c r="B13" s="15" t="s">
        <v>77</v>
      </c>
      <c r="C13" s="52">
        <f>'1кв'!E23+'2кв'!E23+'3кв'!E23+'4кв'!E23</f>
        <v>0</v>
      </c>
      <c r="D13" s="56"/>
    </row>
    <row r="14" spans="1:5" ht="15" customHeight="1" x14ac:dyDescent="0.25">
      <c r="A14" s="57"/>
      <c r="B14" s="50" t="s">
        <v>78</v>
      </c>
      <c r="C14" s="52">
        <f>'1кв'!E24+'2кв'!E24+'3кв'!E24+'4кв'!E24</f>
        <v>51500.880000000005</v>
      </c>
      <c r="D14" s="56"/>
    </row>
    <row r="15" spans="1:5" x14ac:dyDescent="0.25">
      <c r="B15" s="50" t="s">
        <v>26</v>
      </c>
      <c r="C15" s="52">
        <f>'1кв'!E25+'2кв'!E25+'3кв'!E25+'4кв'!E25</f>
        <v>415.76</v>
      </c>
      <c r="D15" s="56"/>
      <c r="E15" s="54"/>
    </row>
    <row r="16" spans="1:5" x14ac:dyDescent="0.25">
      <c r="A16" s="57"/>
      <c r="B16" s="49" t="s">
        <v>99</v>
      </c>
      <c r="C16" s="52">
        <v>0</v>
      </c>
      <c r="D16" s="56"/>
    </row>
    <row r="17" spans="1:7" x14ac:dyDescent="0.25">
      <c r="A17" s="57"/>
      <c r="B17" s="49" t="s">
        <v>79</v>
      </c>
      <c r="C17" s="52">
        <f>SUM(C19:C23)</f>
        <v>22129.38</v>
      </c>
      <c r="D17" s="56"/>
    </row>
    <row r="18" spans="1:7" x14ac:dyDescent="0.25">
      <c r="A18" s="57"/>
      <c r="B18" s="49" t="s">
        <v>71</v>
      </c>
      <c r="C18" s="58"/>
      <c r="D18" s="56"/>
      <c r="G18" s="54"/>
    </row>
    <row r="19" spans="1:7" ht="31.5" x14ac:dyDescent="0.25">
      <c r="A19" s="57"/>
      <c r="B19" s="59" t="s">
        <v>80</v>
      </c>
      <c r="C19" s="60">
        <f>'1кв'!E26</f>
        <v>1468.5</v>
      </c>
      <c r="D19" s="56"/>
    </row>
    <row r="20" spans="1:7" x14ac:dyDescent="0.25">
      <c r="A20" s="57"/>
      <c r="B20" s="59" t="s">
        <v>81</v>
      </c>
      <c r="C20" s="60">
        <f>'2кв'!E26</f>
        <v>16900</v>
      </c>
      <c r="D20" s="56"/>
    </row>
    <row r="21" spans="1:7" x14ac:dyDescent="0.25">
      <c r="A21" s="57"/>
      <c r="B21" s="59" t="s">
        <v>98</v>
      </c>
      <c r="C21" s="60">
        <f>'3кв'!E26</f>
        <v>1020</v>
      </c>
      <c r="D21" s="56"/>
    </row>
    <row r="22" spans="1:7" x14ac:dyDescent="0.25">
      <c r="A22" s="57"/>
      <c r="B22" s="59" t="s">
        <v>103</v>
      </c>
      <c r="C22" s="60">
        <f>'4кв'!E26</f>
        <v>2740.88</v>
      </c>
      <c r="D22" s="56"/>
    </row>
    <row r="23" spans="1:7" x14ac:dyDescent="0.25">
      <c r="A23" s="57"/>
      <c r="B23" s="59"/>
      <c r="C23" s="60"/>
      <c r="D23" s="56"/>
    </row>
    <row r="24" spans="1:7" x14ac:dyDescent="0.25">
      <c r="B24" s="61" t="s">
        <v>82</v>
      </c>
      <c r="C24" s="62">
        <f>SUM(C12:C17)</f>
        <v>262103.99000000005</v>
      </c>
      <c r="D24" s="56"/>
      <c r="E24" s="54"/>
    </row>
    <row r="25" spans="1:7" x14ac:dyDescent="0.25">
      <c r="B25" s="61" t="s">
        <v>83</v>
      </c>
      <c r="C25" s="63">
        <f>C6+C10-C24</f>
        <v>41117.369999999937</v>
      </c>
      <c r="D25" s="56"/>
    </row>
    <row r="26" spans="1:7" x14ac:dyDescent="0.25">
      <c r="B26" s="48"/>
      <c r="C26" s="48"/>
      <c r="D26" s="56"/>
    </row>
    <row r="27" spans="1:7" x14ac:dyDescent="0.25">
      <c r="B27" s="64" t="s">
        <v>84</v>
      </c>
      <c r="C27" s="64"/>
      <c r="D27" s="56"/>
    </row>
    <row r="28" spans="1:7" x14ac:dyDescent="0.25">
      <c r="B28" s="64" t="s">
        <v>85</v>
      </c>
      <c r="C28" s="65">
        <v>19133.18</v>
      </c>
      <c r="D28" s="56"/>
    </row>
    <row r="29" spans="1:7" x14ac:dyDescent="0.25">
      <c r="B29" s="66" t="s">
        <v>86</v>
      </c>
      <c r="C29" s="67">
        <v>37936.769999999997</v>
      </c>
      <c r="D29" s="56"/>
    </row>
    <row r="30" spans="1:7" x14ac:dyDescent="0.25">
      <c r="B30" s="64" t="s">
        <v>87</v>
      </c>
      <c r="C30" s="68">
        <f>C29-C28</f>
        <v>18803.589999999997</v>
      </c>
      <c r="D30" s="56"/>
    </row>
    <row r="31" spans="1:7" x14ac:dyDescent="0.25">
      <c r="B31" s="48"/>
      <c r="C31" s="48"/>
      <c r="D31" s="56"/>
    </row>
    <row r="32" spans="1:7" x14ac:dyDescent="0.25">
      <c r="A32" s="1" t="s">
        <v>88</v>
      </c>
      <c r="B32" s="48" t="s">
        <v>89</v>
      </c>
      <c r="C32" s="48"/>
      <c r="D32" s="56"/>
    </row>
    <row r="33" spans="2:4" x14ac:dyDescent="0.25">
      <c r="B33" s="48" t="s">
        <v>90</v>
      </c>
      <c r="C33" s="48"/>
      <c r="D33" s="56"/>
    </row>
    <row r="34" spans="2:4" x14ac:dyDescent="0.25">
      <c r="B34" s="48" t="s">
        <v>91</v>
      </c>
      <c r="C34" s="48"/>
      <c r="D34" s="56"/>
    </row>
    <row r="35" spans="2:4" s="2" customFormat="1" ht="15" x14ac:dyDescent="0.25">
      <c r="B35" s="69"/>
      <c r="C35" s="69"/>
      <c r="D35" s="70"/>
    </row>
    <row r="36" spans="2:4" s="2" customFormat="1" ht="15" x14ac:dyDescent="0.25">
      <c r="B36" s="69" t="s">
        <v>92</v>
      </c>
      <c r="C36" s="69"/>
      <c r="D36" s="70"/>
    </row>
    <row r="37" spans="2:4" x14ac:dyDescent="0.25">
      <c r="B37" s="48"/>
      <c r="C37" s="48"/>
      <c r="D37" s="56"/>
    </row>
    <row r="38" spans="2:4" x14ac:dyDescent="0.25">
      <c r="B38" s="48"/>
      <c r="C38" s="48"/>
      <c r="D38" s="56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2025-03-10T08:44:33Z</dcterms:modified>
</cp:coreProperties>
</file>